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500"/>
  </bookViews>
  <sheets>
    <sheet name="附件4" sheetId="1" r:id="rId1"/>
  </sheets>
  <definedNames>
    <definedName name="_xlnm.Print_Area" localSheetId="0">附件4!$A$1:$L$25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吴小妹</author>
  </authors>
  <commentList>
    <comment ref="C7" authorId="0">
      <text>
        <r>
          <rPr>
            <b/>
            <sz val="9"/>
            <rFont val="宋体"/>
            <charset val="134"/>
          </rPr>
          <t>吴小妹:</t>
        </r>
        <r>
          <rPr>
            <sz val="9"/>
            <rFont val="宋体"/>
            <charset val="134"/>
          </rPr>
          <t xml:space="preserve">
二次分配给县区163万元（即开型彩票用于养老服务项目）</t>
        </r>
      </text>
    </comment>
  </commentList>
</comments>
</file>

<file path=xl/sharedStrings.xml><?xml version="1.0" encoding="utf-8"?>
<sst xmlns="http://schemas.openxmlformats.org/spreadsheetml/2006/main" count="36" uniqueCount="36">
  <si>
    <t>附件4</t>
  </si>
  <si>
    <t>2024年自治区本级福利彩票公益金分配表</t>
  </si>
  <si>
    <t>单位：万元</t>
  </si>
  <si>
    <t>地区</t>
  </si>
  <si>
    <t>资金合计</t>
  </si>
  <si>
    <t>因素法分配资金</t>
  </si>
  <si>
    <t>项目法分配资金</t>
  </si>
  <si>
    <t>功能分类科目</t>
  </si>
  <si>
    <t>政府经济分类科目</t>
  </si>
  <si>
    <t>部门经济分类科目</t>
  </si>
  <si>
    <t>小计</t>
  </si>
  <si>
    <t>养老服务因素法分配</t>
  </si>
  <si>
    <t>其他社会福利事业因素法分配</t>
  </si>
  <si>
    <t>即开型彩票用于养老服务项目</t>
  </si>
  <si>
    <t>即开型彩票用于其他社会福利事业</t>
  </si>
  <si>
    <t>项目法分配小计</t>
  </si>
  <si>
    <t>其他社会福利项目小计</t>
  </si>
  <si>
    <t>柳州市小计</t>
  </si>
  <si>
    <t>柳州市本级</t>
  </si>
  <si>
    <t>柳州市民政局</t>
  </si>
  <si>
    <t>柳州市社会福利院</t>
  </si>
  <si>
    <t>柳州市殡葬管理处</t>
  </si>
  <si>
    <t>柳州市社会福利医院</t>
  </si>
  <si>
    <t>柳州市救助管理站</t>
  </si>
  <si>
    <t>柳州市城区小计</t>
  </si>
  <si>
    <t>城中区</t>
  </si>
  <si>
    <t>鱼峰区</t>
  </si>
  <si>
    <t>柳南区</t>
  </si>
  <si>
    <t>柳北区</t>
  </si>
  <si>
    <t>柳江区</t>
  </si>
  <si>
    <t>柳州市县级小计</t>
  </si>
  <si>
    <t>柳城县</t>
  </si>
  <si>
    <t>鹿寨县</t>
  </si>
  <si>
    <t>融安县</t>
  </si>
  <si>
    <t>融水苗族自治县</t>
  </si>
  <si>
    <t>三江侗族自治县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</si>
</sst>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32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24"/>
      <name val="方正小标宋简体"/>
      <charset val="134"/>
    </font>
    <font>
      <sz val="18"/>
      <name val="方正小标宋简体"/>
      <charset val="134"/>
    </font>
    <font>
      <sz val="18"/>
      <color indexed="8"/>
      <name val="方正小标宋简体"/>
      <charset val="134"/>
    </font>
    <font>
      <sz val="10"/>
      <name val="方正小标宋简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4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49" applyFont="1" applyAlignment="1" applyProtection="1">
      <alignment horizontal="center" vertical="center" wrapText="1"/>
      <protection locked="0"/>
    </xf>
    <xf numFmtId="0" fontId="3" fillId="0" borderId="0" xfId="49" applyFont="1" applyAlignment="1" applyProtection="1">
      <alignment horizontal="center" vertical="center" wrapText="1"/>
      <protection locked="0"/>
    </xf>
    <xf numFmtId="0" fontId="4" fillId="0" borderId="0" xfId="49" applyFont="1" applyAlignment="1" applyProtection="1">
      <alignment horizontal="center" vertical="center" wrapText="1"/>
      <protection locked="0"/>
    </xf>
    <xf numFmtId="0" fontId="5" fillId="0" borderId="0" xfId="49" applyFont="1" applyAlignment="1" applyProtection="1">
      <alignment horizontal="center" vertical="center" wrapText="1"/>
      <protection locked="0"/>
    </xf>
    <xf numFmtId="0" fontId="6" fillId="0" borderId="1" xfId="49" applyFont="1" applyBorder="1" applyAlignment="1" applyProtection="1">
      <alignment horizontal="center" vertical="center" wrapText="1"/>
      <protection locked="0"/>
    </xf>
    <xf numFmtId="0" fontId="7" fillId="2" borderId="2" xfId="49" applyFont="1" applyFill="1" applyBorder="1" applyAlignment="1" applyProtection="1">
      <alignment horizontal="center" vertical="center" wrapText="1"/>
      <protection locked="0"/>
    </xf>
    <xf numFmtId="0" fontId="7" fillId="2" borderId="3" xfId="49" applyFont="1" applyFill="1" applyBorder="1" applyAlignment="1" applyProtection="1">
      <alignment horizontal="center" vertical="center" wrapText="1"/>
      <protection locked="0"/>
    </xf>
    <xf numFmtId="0" fontId="7" fillId="2" borderId="4" xfId="49" applyFont="1" applyFill="1" applyBorder="1" applyAlignment="1" applyProtection="1">
      <alignment horizontal="center" vertical="center" wrapText="1"/>
      <protection locked="0"/>
    </xf>
    <xf numFmtId="0" fontId="7" fillId="0" borderId="5" xfId="49" applyFont="1" applyBorder="1" applyAlignment="1" applyProtection="1">
      <alignment horizontal="center" vertical="center" wrapText="1"/>
      <protection locked="0"/>
    </xf>
    <xf numFmtId="0" fontId="6" fillId="0" borderId="6" xfId="49" applyFont="1" applyBorder="1" applyAlignment="1" applyProtection="1">
      <alignment horizontal="center" vertical="center" wrapText="1"/>
      <protection locked="0"/>
    </xf>
    <xf numFmtId="0" fontId="7" fillId="2" borderId="6" xfId="49" applyFont="1" applyFill="1" applyBorder="1" applyAlignment="1" applyProtection="1">
      <alignment horizontal="center" vertical="center" wrapText="1"/>
      <protection locked="0"/>
    </xf>
    <xf numFmtId="0" fontId="6" fillId="2" borderId="6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Border="1" applyAlignment="1" applyProtection="1">
      <alignment horizontal="center" vertical="center" wrapText="1"/>
      <protection locked="0"/>
    </xf>
    <xf numFmtId="176" fontId="6" fillId="0" borderId="6" xfId="49" applyNumberFormat="1" applyFont="1" applyBorder="1" applyAlignment="1" applyProtection="1">
      <alignment horizontal="center" vertical="center" wrapText="1"/>
      <protection locked="0"/>
    </xf>
    <xf numFmtId="0" fontId="6" fillId="0" borderId="7" xfId="49" applyFont="1" applyBorder="1" applyAlignment="1" applyProtection="1">
      <alignment horizontal="center" vertical="center" wrapText="1"/>
      <protection locked="0"/>
    </xf>
    <xf numFmtId="0" fontId="6" fillId="0" borderId="7" xfId="50" applyFont="1" applyBorder="1" applyAlignment="1" applyProtection="1">
      <alignment vertical="center" wrapText="1"/>
      <protection locked="0"/>
    </xf>
    <xf numFmtId="177" fontId="6" fillId="0" borderId="7" xfId="50" applyNumberFormat="1" applyFont="1" applyBorder="1" applyAlignment="1" applyProtection="1">
      <alignment horizontal="center" vertical="center" wrapText="1"/>
      <protection locked="0"/>
    </xf>
    <xf numFmtId="177" fontId="7" fillId="2" borderId="7" xfId="50" applyNumberFormat="1" applyFont="1" applyFill="1" applyBorder="1" applyAlignment="1" applyProtection="1">
      <alignment horizontal="center" vertical="center" wrapText="1"/>
      <protection locked="0"/>
    </xf>
    <xf numFmtId="177" fontId="6" fillId="2" borderId="7" xfId="5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50" applyFont="1" applyBorder="1" applyAlignment="1" applyProtection="1">
      <alignment vertical="center" wrapText="1"/>
      <protection locked="0"/>
    </xf>
    <xf numFmtId="0" fontId="8" fillId="0" borderId="1" xfId="50" applyFont="1" applyBorder="1" applyAlignment="1" applyProtection="1">
      <alignment horizontal="center" vertical="center" wrapText="1"/>
      <protection locked="0"/>
    </xf>
    <xf numFmtId="177" fontId="8" fillId="2" borderId="7" xfId="50" applyNumberFormat="1" applyFont="1" applyFill="1" applyBorder="1" applyAlignment="1" applyProtection="1">
      <alignment horizontal="center" vertical="center" wrapText="1"/>
      <protection locked="0"/>
    </xf>
    <xf numFmtId="178" fontId="8" fillId="2" borderId="7" xfId="50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50" applyFont="1" applyBorder="1" applyAlignment="1" applyProtection="1">
      <alignment horizontal="center" vertical="center" wrapText="1"/>
      <protection locked="0"/>
    </xf>
    <xf numFmtId="178" fontId="6" fillId="2" borderId="7" xfId="50" applyNumberFormat="1" applyFont="1" applyFill="1" applyBorder="1" applyAlignment="1" applyProtection="1">
      <alignment horizontal="center" vertical="center" wrapText="1"/>
      <protection locked="0"/>
    </xf>
    <xf numFmtId="177" fontId="6" fillId="0" borderId="7" xfId="5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vertical="center" wrapText="1"/>
    </xf>
    <xf numFmtId="178" fontId="6" fillId="0" borderId="7" xfId="50" applyNumberFormat="1" applyFont="1" applyFill="1" applyBorder="1" applyAlignment="1" applyProtection="1">
      <alignment horizontal="center" vertical="center" wrapText="1"/>
      <protection locked="0"/>
    </xf>
    <xf numFmtId="178" fontId="8" fillId="0" borderId="7" xfId="50" applyNumberFormat="1" applyFont="1" applyFill="1" applyBorder="1" applyAlignment="1" applyProtection="1">
      <alignment horizontal="center" vertical="center" wrapText="1"/>
      <protection locked="0"/>
    </xf>
    <xf numFmtId="176" fontId="2" fillId="0" borderId="0" xfId="49" applyNumberFormat="1" applyFont="1" applyAlignment="1" applyProtection="1">
      <alignment horizontal="center" vertical="center" wrapText="1"/>
      <protection locked="0"/>
    </xf>
    <xf numFmtId="176" fontId="4" fillId="0" borderId="0" xfId="49" applyNumberFormat="1" applyFont="1" applyAlignment="1" applyProtection="1">
      <alignment horizontal="center" vertical="center" wrapText="1"/>
      <protection locked="0"/>
    </xf>
    <xf numFmtId="0" fontId="6" fillId="0" borderId="0" xfId="49" applyFont="1" applyAlignment="1">
      <alignment horizontal="center" vertical="center" wrapText="1"/>
    </xf>
    <xf numFmtId="0" fontId="7" fillId="0" borderId="8" xfId="49" applyFont="1" applyBorder="1" applyAlignment="1" applyProtection="1">
      <alignment horizontal="center" vertical="center" wrapText="1"/>
      <protection locked="0"/>
    </xf>
    <xf numFmtId="176" fontId="7" fillId="0" borderId="1" xfId="49" applyNumberFormat="1" applyFont="1" applyBorder="1" applyAlignment="1" applyProtection="1">
      <alignment horizontal="center" vertical="center" wrapText="1"/>
      <protection locked="0"/>
    </xf>
    <xf numFmtId="0" fontId="7" fillId="0" borderId="2" xfId="49" applyFont="1" applyBorder="1" applyAlignment="1" applyProtection="1">
      <alignment horizontal="center" vertical="center" wrapText="1"/>
      <protection locked="0"/>
    </xf>
    <xf numFmtId="176" fontId="7" fillId="0" borderId="6" xfId="49" applyNumberFormat="1" applyFont="1" applyBorder="1" applyAlignment="1" applyProtection="1">
      <alignment horizontal="center" vertical="center" wrapText="1"/>
      <protection locked="0"/>
    </xf>
    <xf numFmtId="177" fontId="7" fillId="0" borderId="7" xfId="50" applyNumberFormat="1" applyFont="1" applyBorder="1" applyAlignment="1" applyProtection="1">
      <alignment horizontal="center" vertical="center" wrapText="1"/>
      <protection locked="0"/>
    </xf>
    <xf numFmtId="176" fontId="7" fillId="0" borderId="7" xfId="50" applyNumberFormat="1" applyFont="1" applyBorder="1" applyAlignment="1" applyProtection="1">
      <alignment horizontal="center" vertical="center" wrapText="1"/>
      <protection locked="0"/>
    </xf>
    <xf numFmtId="177" fontId="9" fillId="0" borderId="7" xfId="50" applyNumberFormat="1" applyFont="1" applyBorder="1" applyAlignment="1" applyProtection="1">
      <alignment horizontal="center" vertical="center" wrapText="1"/>
      <protection locked="0"/>
    </xf>
    <xf numFmtId="176" fontId="9" fillId="0" borderId="7" xfId="50" applyNumberFormat="1" applyFont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直99_2005年一般性转移支付基础测算数据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workbookViewId="0">
      <selection activeCell="J4" sqref="J4:J5"/>
    </sheetView>
  </sheetViews>
  <sheetFormatPr defaultColWidth="9" defaultRowHeight="14.4"/>
  <cols>
    <col min="1" max="1" width="15.6666666666667" customWidth="1"/>
    <col min="2" max="3" width="9.33333333333333"/>
    <col min="6" max="6" width="12" customWidth="1"/>
    <col min="7" max="7" width="11.8796296296296" customWidth="1"/>
    <col min="10" max="10" width="10.4444444444444" style="1" customWidth="1"/>
    <col min="11" max="12" width="7.66666666666667" style="1" customWidth="1"/>
  </cols>
  <sheetData>
    <row r="1" ht="16.8" customHeight="1" spans="1:1">
      <c r="A1" s="2" t="s">
        <v>0</v>
      </c>
    </row>
    <row r="2" ht="28.2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2"/>
      <c r="K2" s="32"/>
      <c r="L2" s="32"/>
    </row>
    <row r="3" ht="16.8" customHeight="1" spans="1:12">
      <c r="A3" s="4"/>
      <c r="B3" s="4"/>
      <c r="C3" s="5"/>
      <c r="D3" s="4"/>
      <c r="E3" s="4"/>
      <c r="F3" s="4"/>
      <c r="G3" s="6"/>
      <c r="H3" s="4"/>
      <c r="I3" s="5"/>
      <c r="J3" s="33"/>
      <c r="K3" s="34" t="s">
        <v>2</v>
      </c>
      <c r="L3" s="34"/>
    </row>
    <row r="4" ht="36" customHeight="1" spans="1:12">
      <c r="A4" s="7" t="s">
        <v>3</v>
      </c>
      <c r="B4" s="7" t="s">
        <v>4</v>
      </c>
      <c r="C4" s="8" t="s">
        <v>5</v>
      </c>
      <c r="D4" s="9"/>
      <c r="E4" s="9"/>
      <c r="F4" s="9"/>
      <c r="G4" s="10"/>
      <c r="H4" s="11" t="s">
        <v>6</v>
      </c>
      <c r="I4" s="35"/>
      <c r="J4" s="36" t="s">
        <v>7</v>
      </c>
      <c r="K4" s="36" t="s">
        <v>8</v>
      </c>
      <c r="L4" s="36" t="s">
        <v>9</v>
      </c>
    </row>
    <row r="5" ht="54" customHeight="1" spans="1:12">
      <c r="A5" s="12"/>
      <c r="B5" s="12"/>
      <c r="C5" s="13" t="s">
        <v>10</v>
      </c>
      <c r="D5" s="14" t="s">
        <v>11</v>
      </c>
      <c r="E5" s="15" t="s">
        <v>12</v>
      </c>
      <c r="F5" s="14" t="s">
        <v>13</v>
      </c>
      <c r="G5" s="16" t="s">
        <v>14</v>
      </c>
      <c r="H5" s="17" t="s">
        <v>15</v>
      </c>
      <c r="I5" s="37" t="s">
        <v>16</v>
      </c>
      <c r="J5" s="38"/>
      <c r="K5" s="38"/>
      <c r="L5" s="38"/>
    </row>
    <row r="6" spans="1:12">
      <c r="A6" s="18" t="s">
        <v>17</v>
      </c>
      <c r="B6" s="19">
        <f>C6+H6</f>
        <v>2179.63</v>
      </c>
      <c r="C6" s="20">
        <f>C7+C14+C20</f>
        <v>1629.63</v>
      </c>
      <c r="D6" s="21">
        <f>D7+D14+D20</f>
        <v>429.63</v>
      </c>
      <c r="E6" s="21">
        <f>E7+E14+E20</f>
        <v>377</v>
      </c>
      <c r="F6" s="21">
        <f>F7+F14+F20</f>
        <v>493</v>
      </c>
      <c r="G6" s="21">
        <f>G7</f>
        <v>330</v>
      </c>
      <c r="H6" s="19">
        <v>550</v>
      </c>
      <c r="I6" s="39">
        <v>550</v>
      </c>
      <c r="J6" s="40"/>
      <c r="K6" s="40"/>
      <c r="L6" s="40"/>
    </row>
    <row r="7" spans="1:12">
      <c r="A7" s="22" t="s">
        <v>18</v>
      </c>
      <c r="B7" s="19">
        <f>B8+B10+B11+B12+B13+B9</f>
        <v>987.41</v>
      </c>
      <c r="C7" s="20">
        <f>900.41-163</f>
        <v>737.41</v>
      </c>
      <c r="D7" s="21">
        <f>D8+D10+D11+D12+D13</f>
        <v>27.41</v>
      </c>
      <c r="E7" s="21">
        <f>E8+E10+E11+E12+E13</f>
        <v>50</v>
      </c>
      <c r="F7" s="21">
        <f>F8+F10+F11+F12+F13</f>
        <v>330</v>
      </c>
      <c r="G7" s="21">
        <f>G8+G10+G11+G12+G13</f>
        <v>330</v>
      </c>
      <c r="H7" s="19">
        <v>250</v>
      </c>
      <c r="I7" s="41">
        <v>250</v>
      </c>
      <c r="J7" s="42"/>
      <c r="K7" s="42"/>
      <c r="L7" s="42"/>
    </row>
    <row r="8" spans="1:12">
      <c r="A8" s="23" t="s">
        <v>19</v>
      </c>
      <c r="B8" s="19">
        <f>C8+H8</f>
        <v>636</v>
      </c>
      <c r="C8" s="20">
        <f>D8+E8+F8+G8</f>
        <v>636</v>
      </c>
      <c r="D8" s="24">
        <v>14</v>
      </c>
      <c r="E8" s="24">
        <v>30</v>
      </c>
      <c r="F8" s="25">
        <v>330</v>
      </c>
      <c r="G8" s="25">
        <v>262</v>
      </c>
      <c r="H8" s="19"/>
      <c r="I8" s="41"/>
      <c r="J8" s="42">
        <v>2296002</v>
      </c>
      <c r="K8" s="42">
        <v>50299</v>
      </c>
      <c r="L8" s="42">
        <v>30299</v>
      </c>
    </row>
    <row r="9" spans="1:12">
      <c r="A9" s="26"/>
      <c r="B9" s="19">
        <v>250</v>
      </c>
      <c r="C9" s="20"/>
      <c r="D9" s="24"/>
      <c r="E9" s="24"/>
      <c r="F9" s="25"/>
      <c r="G9" s="25"/>
      <c r="H9" s="19">
        <v>250</v>
      </c>
      <c r="I9" s="41">
        <v>250</v>
      </c>
      <c r="J9" s="42">
        <v>2296002</v>
      </c>
      <c r="K9" s="42">
        <v>50602</v>
      </c>
      <c r="L9" s="42">
        <v>30906</v>
      </c>
    </row>
    <row r="10" ht="28.95" customHeight="1" spans="1:12">
      <c r="A10" s="22" t="s">
        <v>20</v>
      </c>
      <c r="B10" s="19">
        <f>C10+H10</f>
        <v>13.41</v>
      </c>
      <c r="C10" s="20">
        <f>D10+E10+F10+G10</f>
        <v>13.41</v>
      </c>
      <c r="D10" s="24">
        <v>13.41</v>
      </c>
      <c r="E10" s="24"/>
      <c r="F10" s="27"/>
      <c r="G10" s="25"/>
      <c r="H10" s="19"/>
      <c r="I10" s="41"/>
      <c r="J10" s="42">
        <v>2296002</v>
      </c>
      <c r="K10" s="42">
        <v>50299</v>
      </c>
      <c r="L10" s="42">
        <v>30299</v>
      </c>
    </row>
    <row r="11" ht="28.95" customHeight="1" spans="1:12">
      <c r="A11" s="22" t="s">
        <v>21</v>
      </c>
      <c r="B11" s="19">
        <f>C11+H11</f>
        <v>35</v>
      </c>
      <c r="C11" s="20">
        <f>D11+E11+F11+G11</f>
        <v>35</v>
      </c>
      <c r="D11" s="24"/>
      <c r="E11" s="24">
        <v>20</v>
      </c>
      <c r="F11" s="27"/>
      <c r="G11" s="25">
        <v>15</v>
      </c>
      <c r="H11" s="19"/>
      <c r="I11" s="41"/>
      <c r="J11" s="42">
        <v>2296002</v>
      </c>
      <c r="K11" s="42">
        <v>50299</v>
      </c>
      <c r="L11" s="42">
        <v>30299</v>
      </c>
    </row>
    <row r="12" ht="28.95" customHeight="1" spans="1:12">
      <c r="A12" s="22" t="s">
        <v>22</v>
      </c>
      <c r="B12" s="19">
        <f>C12+H12</f>
        <v>25</v>
      </c>
      <c r="C12" s="20">
        <f>D12+E12+F12+G12</f>
        <v>25</v>
      </c>
      <c r="D12" s="24"/>
      <c r="E12" s="24"/>
      <c r="F12" s="27"/>
      <c r="G12" s="25">
        <v>25</v>
      </c>
      <c r="H12" s="19"/>
      <c r="I12" s="41"/>
      <c r="J12" s="42">
        <v>2296002</v>
      </c>
      <c r="K12" s="42">
        <v>50299</v>
      </c>
      <c r="L12" s="42">
        <v>30299</v>
      </c>
    </row>
    <row r="13" ht="28.95" customHeight="1" spans="1:12">
      <c r="A13" s="22" t="s">
        <v>23</v>
      </c>
      <c r="B13" s="19">
        <f>C13+H13</f>
        <v>28</v>
      </c>
      <c r="C13" s="20">
        <f>D13+E13+F13+G13</f>
        <v>28</v>
      </c>
      <c r="D13" s="24"/>
      <c r="E13" s="24"/>
      <c r="F13" s="27"/>
      <c r="G13" s="25">
        <v>28</v>
      </c>
      <c r="H13" s="19"/>
      <c r="I13" s="41"/>
      <c r="J13" s="42">
        <v>2296002</v>
      </c>
      <c r="K13" s="42">
        <v>50502</v>
      </c>
      <c r="L13" s="42">
        <v>30213</v>
      </c>
    </row>
    <row r="14" spans="1:12">
      <c r="A14" s="18" t="s">
        <v>24</v>
      </c>
      <c r="B14" s="19">
        <f>B15+B16+B17+B18+B19</f>
        <v>291.25</v>
      </c>
      <c r="C14" s="20">
        <f>C15+C16+C17+C18+C19</f>
        <v>291.25</v>
      </c>
      <c r="D14" s="21">
        <v>129.25</v>
      </c>
      <c r="E14" s="21">
        <v>142</v>
      </c>
      <c r="F14" s="28">
        <v>20</v>
      </c>
      <c r="G14" s="21">
        <v>0</v>
      </c>
      <c r="H14" s="19">
        <v>0</v>
      </c>
      <c r="I14" s="39">
        <v>0</v>
      </c>
      <c r="J14" s="40"/>
      <c r="K14" s="40"/>
      <c r="L14" s="40"/>
    </row>
    <row r="15" spans="1:12">
      <c r="A15" s="29" t="s">
        <v>25</v>
      </c>
      <c r="B15" s="19">
        <f>C15+H15</f>
        <v>50.7</v>
      </c>
      <c r="C15" s="20">
        <f>D15+E15+F15</f>
        <v>50.7</v>
      </c>
      <c r="D15" s="24">
        <v>23.7</v>
      </c>
      <c r="E15" s="24">
        <v>27</v>
      </c>
      <c r="F15" s="30"/>
      <c r="G15" s="27"/>
      <c r="H15" s="19">
        <v>0</v>
      </c>
      <c r="I15" s="41"/>
      <c r="J15" s="42"/>
      <c r="K15" s="42"/>
      <c r="L15" s="42"/>
    </row>
    <row r="16" spans="1:12">
      <c r="A16" s="29" t="s">
        <v>26</v>
      </c>
      <c r="B16" s="19">
        <f>C16+H16</f>
        <v>41.72</v>
      </c>
      <c r="C16" s="20">
        <f t="shared" ref="C16:C25" si="0">D16+E16+F16</f>
        <v>41.72</v>
      </c>
      <c r="D16" s="24">
        <v>20.72</v>
      </c>
      <c r="E16" s="24">
        <v>21</v>
      </c>
      <c r="F16" s="30"/>
      <c r="G16" s="27"/>
      <c r="H16" s="19">
        <v>0</v>
      </c>
      <c r="I16" s="41"/>
      <c r="J16" s="42"/>
      <c r="K16" s="42"/>
      <c r="L16" s="42"/>
    </row>
    <row r="17" spans="1:12">
      <c r="A17" s="29" t="s">
        <v>27</v>
      </c>
      <c r="B17" s="19">
        <f>C17+H17</f>
        <v>61.7</v>
      </c>
      <c r="C17" s="20">
        <f t="shared" si="0"/>
        <v>61.7</v>
      </c>
      <c r="D17" s="24">
        <v>26.7</v>
      </c>
      <c r="E17" s="24">
        <v>25</v>
      </c>
      <c r="F17" s="31">
        <v>10</v>
      </c>
      <c r="G17" s="27"/>
      <c r="H17" s="19">
        <v>0</v>
      </c>
      <c r="I17" s="41"/>
      <c r="J17" s="42"/>
      <c r="K17" s="42"/>
      <c r="L17" s="42"/>
    </row>
    <row r="18" spans="1:12">
      <c r="A18" s="29" t="s">
        <v>28</v>
      </c>
      <c r="B18" s="19">
        <f>C18+H18</f>
        <v>40.13</v>
      </c>
      <c r="C18" s="20">
        <f t="shared" si="0"/>
        <v>40.13</v>
      </c>
      <c r="D18" s="24">
        <v>15.13</v>
      </c>
      <c r="E18" s="24">
        <v>15</v>
      </c>
      <c r="F18" s="31">
        <v>10</v>
      </c>
      <c r="G18" s="27"/>
      <c r="H18" s="19">
        <v>0</v>
      </c>
      <c r="I18" s="41"/>
      <c r="J18" s="42"/>
      <c r="K18" s="42"/>
      <c r="L18" s="42"/>
    </row>
    <row r="19" spans="1:12">
      <c r="A19" s="29" t="s">
        <v>29</v>
      </c>
      <c r="B19" s="19">
        <f>C19+H19</f>
        <v>97</v>
      </c>
      <c r="C19" s="20">
        <f t="shared" si="0"/>
        <v>97</v>
      </c>
      <c r="D19" s="24">
        <v>43</v>
      </c>
      <c r="E19" s="24">
        <v>54</v>
      </c>
      <c r="F19" s="31"/>
      <c r="G19" s="27"/>
      <c r="H19" s="19">
        <v>0</v>
      </c>
      <c r="I19" s="41"/>
      <c r="J19" s="42"/>
      <c r="K19" s="42"/>
      <c r="L19" s="42"/>
    </row>
    <row r="20" spans="1:12">
      <c r="A20" s="18" t="s">
        <v>30</v>
      </c>
      <c r="B20" s="19">
        <f>B21+B22+B23+B24+B25</f>
        <v>900.97</v>
      </c>
      <c r="C20" s="20">
        <f>C21+C22+C23+C24+C25</f>
        <v>600.97</v>
      </c>
      <c r="D20" s="21">
        <v>272.97</v>
      </c>
      <c r="E20" s="21">
        <v>185</v>
      </c>
      <c r="F20" s="28">
        <v>143</v>
      </c>
      <c r="G20" s="21">
        <v>0</v>
      </c>
      <c r="H20" s="19">
        <v>300</v>
      </c>
      <c r="I20" s="39">
        <v>300</v>
      </c>
      <c r="J20" s="40"/>
      <c r="K20" s="40"/>
      <c r="L20" s="40"/>
    </row>
    <row r="21" spans="1:12">
      <c r="A21" s="29" t="s">
        <v>31</v>
      </c>
      <c r="B21" s="19">
        <f>C21+H21</f>
        <v>423.16</v>
      </c>
      <c r="C21" s="20">
        <f t="shared" si="0"/>
        <v>123.16</v>
      </c>
      <c r="D21" s="24">
        <v>85.16</v>
      </c>
      <c r="E21" s="24">
        <v>23</v>
      </c>
      <c r="F21" s="31">
        <v>15</v>
      </c>
      <c r="G21" s="27"/>
      <c r="H21" s="19">
        <v>300</v>
      </c>
      <c r="I21" s="41">
        <v>300</v>
      </c>
      <c r="J21" s="42"/>
      <c r="K21" s="42"/>
      <c r="L21" s="42"/>
    </row>
    <row r="22" spans="1:12">
      <c r="A22" s="29" t="s">
        <v>32</v>
      </c>
      <c r="B22" s="19">
        <f>C22+H22</f>
        <v>166.81</v>
      </c>
      <c r="C22" s="20">
        <f t="shared" si="0"/>
        <v>166.81</v>
      </c>
      <c r="D22" s="24">
        <v>90.81</v>
      </c>
      <c r="E22" s="24">
        <v>46</v>
      </c>
      <c r="F22" s="31">
        <v>30</v>
      </c>
      <c r="G22" s="27"/>
      <c r="H22" s="19">
        <v>0</v>
      </c>
      <c r="I22" s="41"/>
      <c r="J22" s="42"/>
      <c r="K22" s="42"/>
      <c r="L22" s="42"/>
    </row>
    <row r="23" spans="1:12">
      <c r="A23" s="29" t="s">
        <v>33</v>
      </c>
      <c r="B23" s="19">
        <f>C23+H23</f>
        <v>112</v>
      </c>
      <c r="C23" s="20">
        <f t="shared" si="0"/>
        <v>112</v>
      </c>
      <c r="D23" s="24">
        <v>38</v>
      </c>
      <c r="E23" s="24">
        <v>44</v>
      </c>
      <c r="F23" s="25">
        <v>30</v>
      </c>
      <c r="G23" s="27"/>
      <c r="H23" s="19">
        <v>0</v>
      </c>
      <c r="I23" s="41"/>
      <c r="J23" s="42"/>
      <c r="K23" s="42"/>
      <c r="L23" s="42"/>
    </row>
    <row r="24" spans="1:12">
      <c r="A24" s="29" t="s">
        <v>34</v>
      </c>
      <c r="B24" s="19">
        <f>C24+H24</f>
        <v>132</v>
      </c>
      <c r="C24" s="20">
        <f t="shared" si="0"/>
        <v>132</v>
      </c>
      <c r="D24" s="24">
        <v>38</v>
      </c>
      <c r="E24" s="24">
        <v>46</v>
      </c>
      <c r="F24" s="25">
        <v>48</v>
      </c>
      <c r="G24" s="27"/>
      <c r="H24" s="19">
        <v>0</v>
      </c>
      <c r="I24" s="41"/>
      <c r="J24" s="42"/>
      <c r="K24" s="42"/>
      <c r="L24" s="42"/>
    </row>
    <row r="25" spans="1:12">
      <c r="A25" s="29" t="s">
        <v>35</v>
      </c>
      <c r="B25" s="19">
        <f>C25+H25</f>
        <v>67</v>
      </c>
      <c r="C25" s="20">
        <f t="shared" si="0"/>
        <v>67</v>
      </c>
      <c r="D25" s="24">
        <v>21</v>
      </c>
      <c r="E25" s="24">
        <v>26</v>
      </c>
      <c r="F25" s="25">
        <v>20</v>
      </c>
      <c r="G25" s="27"/>
      <c r="H25" s="19">
        <v>0</v>
      </c>
      <c r="I25" s="41"/>
      <c r="J25" s="42"/>
      <c r="K25" s="42"/>
      <c r="L25" s="42"/>
    </row>
  </sheetData>
  <mergeCells count="10">
    <mergeCell ref="A2:L2"/>
    <mergeCell ref="K3:L3"/>
    <mergeCell ref="C4:G4"/>
    <mergeCell ref="H4:I4"/>
    <mergeCell ref="A4:A5"/>
    <mergeCell ref="A8:A9"/>
    <mergeCell ref="B4:B5"/>
    <mergeCell ref="J4:J5"/>
    <mergeCell ref="K4:K5"/>
    <mergeCell ref="L4:L5"/>
  </mergeCells>
  <printOptions horizontalCentered="1"/>
  <pageMargins left="0.31496062992126" right="0.31496062992126" top="0.46" bottom="0.37" header="0.41" footer="0.27"/>
  <pageSetup paperSize="9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吃土少年Mo ಥωಥ</cp:lastModifiedBy>
  <dcterms:created xsi:type="dcterms:W3CDTF">2024-02-21T16:34:00Z</dcterms:created>
  <cp:lastPrinted>2024-04-03T01:46:00Z</cp:lastPrinted>
  <dcterms:modified xsi:type="dcterms:W3CDTF">2025-07-01T02:26:13Z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188F0F8DFC074202952941E898478567_12</vt:lpwstr>
  </property>
</Properties>
</file>